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&amp;A\Desktop\CLIENTES\ARTE DA FORMA\"/>
    </mc:Choice>
  </mc:AlternateContent>
  <bookViews>
    <workbookView xWindow="0" yWindow="0" windowWidth="15360" windowHeight="7755" tabRatio="500"/>
  </bookViews>
  <sheets>
    <sheet name="Margem de Cont. e Lucratividade" sheetId="2" r:id="rId1"/>
  </sheets>
  <calcPr calcId="152511" concurrentCalc="0"/>
  <fileRecoveryPr autoRecover="0"/>
</workbook>
</file>

<file path=xl/calcChain.xml><?xml version="1.0" encoding="utf-8"?>
<calcChain xmlns="http://schemas.openxmlformats.org/spreadsheetml/2006/main">
  <c r="E30" i="2" l="1"/>
  <c r="E11" i="2"/>
  <c r="E19" i="2"/>
  <c r="E20" i="2"/>
  <c r="E32" i="2"/>
  <c r="E34" i="2"/>
  <c r="E35" i="2"/>
</calcChain>
</file>

<file path=xl/sharedStrings.xml><?xml version="1.0" encoding="utf-8"?>
<sst xmlns="http://schemas.openxmlformats.org/spreadsheetml/2006/main" count="50" uniqueCount="33">
  <si>
    <t>Aluguel</t>
  </si>
  <si>
    <t>Outros Custos Fixos</t>
  </si>
  <si>
    <t>Pró Labore e Salários</t>
  </si>
  <si>
    <t>Telefone e Internet</t>
  </si>
  <si>
    <t>Comissões</t>
  </si>
  <si>
    <t>Outros Custos</t>
  </si>
  <si>
    <t>RECEITA</t>
  </si>
  <si>
    <t>Receita Bruta</t>
  </si>
  <si>
    <t>Receita Líquida</t>
  </si>
  <si>
    <t>CUSTOS DIRETOS</t>
  </si>
  <si>
    <t>Lucratividade</t>
  </si>
  <si>
    <t>Deduções de Vendas (Impostos)</t>
  </si>
  <si>
    <t>Matéria-Prima</t>
  </si>
  <si>
    <t>Mão-de-Obra Direta</t>
  </si>
  <si>
    <t>Margem de Contribuição</t>
  </si>
  <si>
    <t>Margem de Contribuição (%)</t>
  </si>
  <si>
    <t>( + )</t>
  </si>
  <si>
    <t>( - )</t>
  </si>
  <si>
    <t>( = )</t>
  </si>
  <si>
    <t>Luz, Água, Gás etc.</t>
  </si>
  <si>
    <t>Encargos e Benefícios</t>
  </si>
  <si>
    <t>Marketing</t>
  </si>
  <si>
    <t>Custos Fixos</t>
  </si>
  <si>
    <t>GASTOS FIXOS</t>
  </si>
  <si>
    <t>Cálculo de Margem de Contribuição e Lucratividade</t>
  </si>
  <si>
    <t>Lucro Bruto</t>
  </si>
  <si>
    <t>Imposto sobre o Lucro (IRPJ e CSLL)</t>
  </si>
  <si>
    <t>Lucro Líquido</t>
  </si>
  <si>
    <t>Margem de contribuição: o que é isso?</t>
  </si>
  <si>
    <t>Margem: é a diferença entre o valor de vendas (preço de vendas) e os valores dos custos de despesas específicas desta venda, ou seja, valores conhecidos por: Custos variáveis e despesas variáveis da venda.</t>
  </si>
  <si>
    <t>Contribuição: representa em quanto o valor das vendas contribui para o pagamento das despesas fixas e também para gerar lucro.</t>
  </si>
  <si>
    <t>Assim, notamos que Margem de contribuição é igual ao valor de vendas, menos custos variáveis e despesas variáveis.</t>
  </si>
  <si>
    <t>este valor é que irá garantir a cobertura de custos fixo e o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</si>
</sst>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$&quot;#,##0.00"/>
    <numFmt numFmtId="165" formatCode="0.0%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sz val="16"/>
      <color theme="0"/>
      <name val="Calibri"/>
    </font>
    <font>
      <b/>
      <sz val="28"/>
      <color theme="1"/>
      <name val="Calibri"/>
      <family val="2"/>
    </font>
    <font>
      <sz val="1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Border="1" applyAlignment="1" applyProtection="1">
      <alignment horizontal="center" vertical="top" wrapText="1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 indent="1"/>
      <protection locked="0"/>
    </xf>
    <xf numFmtId="164" fontId="0" fillId="0" borderId="0" xfId="0" applyNumberFormat="1" applyBorder="1" applyAlignment="1" applyProtection="1">
      <alignment horizontal="left" vertical="center" wrapText="1"/>
      <protection locked="0"/>
    </xf>
    <xf numFmtId="10" fontId="0" fillId="0" borderId="0" xfId="0" applyNumberFormat="1" applyFill="1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2" xfId="0" applyNumberFormat="1" applyBorder="1" applyAlignment="1" applyProtection="1">
      <alignment horizontal="left" vertical="center" wrapText="1"/>
      <protection locked="0"/>
    </xf>
    <xf numFmtId="10" fontId="0" fillId="0" borderId="2" xfId="0" applyNumberForma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 indent="1"/>
      <protection locked="0"/>
    </xf>
    <xf numFmtId="164" fontId="0" fillId="0" borderId="0" xfId="0" applyNumberFormat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3" fontId="0" fillId="0" borderId="0" xfId="0" applyNumberFormat="1" applyBorder="1" applyAlignment="1" applyProtection="1">
      <alignment horizontal="left" vertical="center" wrapText="1"/>
      <protection locked="0"/>
    </xf>
    <xf numFmtId="164" fontId="0" fillId="0" borderId="3" xfId="0" applyNumberFormat="1" applyBorder="1" applyAlignment="1" applyProtection="1">
      <alignment horizontal="center" vertical="center" wrapText="1"/>
      <protection locked="0"/>
    </xf>
    <xf numFmtId="9" fontId="1" fillId="0" borderId="3" xfId="1" applyFont="1" applyBorder="1" applyAlignment="1" applyProtection="1">
      <alignment horizontal="center" vertical="center" wrapText="1"/>
      <protection locked="0"/>
    </xf>
    <xf numFmtId="10" fontId="0" fillId="0" borderId="1" xfId="0" applyNumberFormat="1" applyFill="1" applyBorder="1" applyAlignment="1" applyProtection="1">
      <alignment horizontal="center" vertical="center" wrapText="1"/>
      <protection locked="0" hidden="1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165" fontId="1" fillId="3" borderId="1" xfId="1" applyNumberFormat="1" applyFont="1" applyFill="1" applyBorder="1" applyAlignment="1" applyProtection="1">
      <alignment horizontal="center" vertical="center" wrapText="1"/>
      <protection locked="0" hidden="1"/>
    </xf>
    <xf numFmtId="164" fontId="0" fillId="3" borderId="1" xfId="0" applyNumberFormat="1" applyFill="1" applyBorder="1" applyAlignment="1" applyProtection="1">
      <alignment horizontal="center" vertical="center" wrapText="1"/>
      <protection locked="0" hidden="1"/>
    </xf>
    <xf numFmtId="10" fontId="1" fillId="3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left" wrapText="1"/>
      <protection locked="0"/>
    </xf>
    <xf numFmtId="3" fontId="0" fillId="0" borderId="0" xfId="0" applyNumberFormat="1" applyBorder="1" applyAlignment="1" applyProtection="1">
      <alignment horizontal="left" wrapText="1"/>
      <protection locked="0"/>
    </xf>
    <xf numFmtId="0" fontId="5" fillId="0" borderId="0" xfId="0" applyFont="1" applyAlignment="1">
      <alignment horizontal="left"/>
    </xf>
    <xf numFmtId="0" fontId="5" fillId="0" borderId="0" xfId="0" applyFont="1"/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Custos Diretos 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gradFill rotWithShape="0">
              <a:gsLst>
                <a:gs pos="0">
                  <a:srgbClr val="9BC1FF"/>
                </a:gs>
                <a:gs pos="100000">
                  <a:srgbClr val="3F80CD"/>
                </a:gs>
              </a:gsLst>
              <a:lin ang="5400000"/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Pt>
            <c:idx val="0"/>
            <c:bubble3D val="0"/>
            <c:spPr>
              <a:gradFill rotWithShape="0">
                <a:gsLst>
                  <a:gs pos="0">
                    <a:srgbClr val="9BC1FF"/>
                  </a:gs>
                  <a:gs pos="100000">
                    <a:srgbClr val="3F80CD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1"/>
            <c:bubble3D val="0"/>
            <c:spPr>
              <a:gradFill rotWithShape="0">
                <a:gsLst>
                  <a:gs pos="0">
                    <a:srgbClr val="FF9A99"/>
                  </a:gs>
                  <a:gs pos="100000">
                    <a:srgbClr val="D1403C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2"/>
            <c:bubble3D val="0"/>
            <c:spPr>
              <a:gradFill rotWithShape="0">
                <a:gsLst>
                  <a:gs pos="0">
                    <a:srgbClr val="DCFFA0"/>
                  </a:gs>
                  <a:gs pos="100000">
                    <a:srgbClr val="A0CA4A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3"/>
            <c:bubble3D val="0"/>
            <c:spPr>
              <a:gradFill rotWithShape="0">
                <a:gsLst>
                  <a:gs pos="0">
                    <a:srgbClr val="C8B0ED"/>
                  </a:gs>
                  <a:gs pos="100000">
                    <a:srgbClr val="7F5BAB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'Margem de Cont. e Lucratividade'!$C$14:$C$17</c:f>
              <c:strCache>
                <c:ptCount val="4"/>
                <c:pt idx="0">
                  <c:v>Matéria-Prima</c:v>
                </c:pt>
                <c:pt idx="1">
                  <c:v>Mão-de-Obra Direta</c:v>
                </c:pt>
                <c:pt idx="2">
                  <c:v>Comissões</c:v>
                </c:pt>
                <c:pt idx="3">
                  <c:v>Outros Custos</c:v>
                </c:pt>
              </c:strCache>
            </c:strRef>
          </c:cat>
          <c:val>
            <c:numRef>
              <c:f>'Margem de Cont. e Lucratividade'!$E$14:$E$17</c:f>
              <c:numCache>
                <c:formatCode>"R$"#,##0.00</c:formatCode>
                <c:ptCount val="4"/>
                <c:pt idx="0">
                  <c:v>1000</c:v>
                </c:pt>
                <c:pt idx="1">
                  <c:v>1000</c:v>
                </c:pt>
                <c:pt idx="2">
                  <c:v>500</c:v>
                </c:pt>
                <c:pt idx="3">
                  <c:v>150</c:v>
                </c:pt>
              </c:numCache>
            </c:numRef>
          </c:val>
        </c:ser>
        <c:ser>
          <c:idx val="1"/>
          <c:order val="1"/>
          <c:spPr>
            <a:gradFill rotWithShape="0">
              <a:gsLst>
                <a:gs pos="0">
                  <a:srgbClr val="FF9A99"/>
                </a:gs>
                <a:gs pos="100000">
                  <a:srgbClr val="D1403C"/>
                </a:gs>
              </a:gsLst>
              <a:lin ang="5400000"/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Pt>
            <c:idx val="0"/>
            <c:bubble3D val="0"/>
            <c:spPr>
              <a:gradFill rotWithShape="0">
                <a:gsLst>
                  <a:gs pos="0">
                    <a:srgbClr val="9BC1FF"/>
                  </a:gs>
                  <a:gs pos="100000">
                    <a:srgbClr val="3F80CD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1"/>
            <c:bubble3D val="0"/>
          </c:dPt>
          <c:dPt>
            <c:idx val="2"/>
            <c:bubble3D val="0"/>
            <c:spPr>
              <a:gradFill rotWithShape="0">
                <a:gsLst>
                  <a:gs pos="0">
                    <a:srgbClr val="DCFFA0"/>
                  </a:gs>
                  <a:gs pos="100000">
                    <a:srgbClr val="A0CA4A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3"/>
            <c:bubble3D val="0"/>
            <c:spPr>
              <a:gradFill rotWithShape="0">
                <a:gsLst>
                  <a:gs pos="0">
                    <a:srgbClr val="C8B0ED"/>
                  </a:gs>
                  <a:gs pos="100000">
                    <a:srgbClr val="7F5BAB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'Margem de Cont. e Lucratividade'!$C$14:$C$17</c:f>
              <c:strCache>
                <c:ptCount val="4"/>
                <c:pt idx="0">
                  <c:v>Matéria-Prima</c:v>
                </c:pt>
                <c:pt idx="1">
                  <c:v>Mão-de-Obra Direta</c:v>
                </c:pt>
                <c:pt idx="2">
                  <c:v>Comissões</c:v>
                </c:pt>
                <c:pt idx="3">
                  <c:v>Outros Custos</c:v>
                </c:pt>
              </c:strCache>
            </c:strRef>
          </c:cat>
          <c:val>
            <c:numRef>
              <c:f>'Margem de Cont. e Lucratividade'!$E$14:$E$17</c:f>
              <c:numCache>
                <c:formatCode>"R$"#,##0.00</c:formatCode>
                <c:ptCount val="4"/>
                <c:pt idx="0">
                  <c:v>1000</c:v>
                </c:pt>
                <c:pt idx="1">
                  <c:v>1000</c:v>
                </c:pt>
                <c:pt idx="2">
                  <c:v>500</c:v>
                </c:pt>
                <c:pt idx="3">
                  <c:v>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8423256005281008"/>
          <c:y val="0.46021388807278296"/>
          <c:w val="0.24647777022540249"/>
          <c:h val="0.25373954909958846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C0C0C0"/>
      </a:solidFill>
      <a:prstDash val="solid"/>
    </a:ln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pt-BR"/>
    </a:p>
  </c:txPr>
  <c:printSettings>
    <c:headerFooter alignWithMargins="0"/>
    <c:pageMargins b="0.984251969" l="0.75000000000000011" r="0.75000000000000011" t="0.984251969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Gastos Fixos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'Margem de Cont. e Lucratividade'!$C$24:$C$29</c:f>
              <c:strCache>
                <c:ptCount val="6"/>
                <c:pt idx="0">
                  <c:v>Pró Labore e Salários</c:v>
                </c:pt>
                <c:pt idx="1">
                  <c:v>Encargos e Benefícios</c:v>
                </c:pt>
                <c:pt idx="2">
                  <c:v>Marketing</c:v>
                </c:pt>
                <c:pt idx="3">
                  <c:v>Telefone e Internet</c:v>
                </c:pt>
                <c:pt idx="4">
                  <c:v>Luz, Água, Gás etc.</c:v>
                </c:pt>
                <c:pt idx="5">
                  <c:v>Outros Custos Fixos</c:v>
                </c:pt>
              </c:strCache>
            </c:strRef>
          </c:tx>
          <c:spPr>
            <a:gradFill rotWithShape="0">
              <a:gsLst>
                <a:gs pos="0">
                  <a:srgbClr val="9BC1FF"/>
                </a:gs>
                <a:gs pos="100000">
                  <a:srgbClr val="3F80CD"/>
                </a:gs>
              </a:gsLst>
              <a:lin ang="5400000"/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Pt>
            <c:idx val="0"/>
            <c:bubble3D val="0"/>
            <c:spPr>
              <a:gradFill rotWithShape="0">
                <a:gsLst>
                  <a:gs pos="0">
                    <a:srgbClr val="A2BFF8"/>
                  </a:gs>
                  <a:gs pos="100000">
                    <a:srgbClr val="3670B6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1"/>
            <c:bubble3D val="0"/>
            <c:spPr>
              <a:gradFill rotWithShape="0">
                <a:gsLst>
                  <a:gs pos="0">
                    <a:srgbClr val="FAA1A0"/>
                  </a:gs>
                  <a:gs pos="100000">
                    <a:srgbClr val="B93734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2"/>
            <c:bubble3D val="0"/>
            <c:spPr>
              <a:gradFill rotWithShape="0">
                <a:gsLst>
                  <a:gs pos="0">
                    <a:srgbClr val="D4F4A6"/>
                  </a:gs>
                  <a:gs pos="100000">
                    <a:srgbClr val="8DB241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3"/>
            <c:bubble3D val="0"/>
            <c:spPr>
              <a:gradFill rotWithShape="0">
                <a:gsLst>
                  <a:gs pos="0">
                    <a:srgbClr val="C5B3E2"/>
                  </a:gs>
                  <a:gs pos="100000">
                    <a:srgbClr val="704F97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4"/>
            <c:bubble3D val="0"/>
            <c:spPr>
              <a:gradFill rotWithShape="0">
                <a:gsLst>
                  <a:gs pos="0">
                    <a:srgbClr val="9DE2FF"/>
                  </a:gs>
                  <a:gs pos="100000">
                    <a:srgbClr val="31A1C0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5"/>
            <c:bubble3D val="0"/>
            <c:spPr>
              <a:gradFill rotWithShape="0">
                <a:gsLst>
                  <a:gs pos="0">
                    <a:srgbClr val="FFB885"/>
                  </a:gs>
                  <a:gs pos="100000">
                    <a:srgbClr val="F28225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6"/>
            <c:bubble3D val="0"/>
            <c:spPr>
              <a:gradFill rotWithShape="0">
                <a:gsLst>
                  <a:gs pos="0">
                    <a:srgbClr val="B6D1FF"/>
                  </a:gs>
                  <a:gs pos="100000">
                    <a:srgbClr val="8AA7D8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'Margem de Cont. e Lucratividade'!$C$24:$C$29</c:f>
              <c:strCache>
                <c:ptCount val="6"/>
                <c:pt idx="0">
                  <c:v>Pró Labore e Salários</c:v>
                </c:pt>
                <c:pt idx="1">
                  <c:v>Encargos e Benefícios</c:v>
                </c:pt>
                <c:pt idx="2">
                  <c:v>Marketing</c:v>
                </c:pt>
                <c:pt idx="3">
                  <c:v>Telefone e Internet</c:v>
                </c:pt>
                <c:pt idx="4">
                  <c:v>Luz, Água, Gás etc.</c:v>
                </c:pt>
                <c:pt idx="5">
                  <c:v>Outros Custos Fixos</c:v>
                </c:pt>
              </c:strCache>
            </c:strRef>
          </c:cat>
          <c:val>
            <c:numRef>
              <c:f>'Margem de Cont. e Lucratividade'!$E$24:$E$29</c:f>
              <c:numCache>
                <c:formatCode>"R$"#,##0.00</c:formatCode>
                <c:ptCount val="6"/>
                <c:pt idx="0">
                  <c:v>150</c:v>
                </c:pt>
                <c:pt idx="1">
                  <c:v>8</c:v>
                </c:pt>
                <c:pt idx="2">
                  <c:v>1</c:v>
                </c:pt>
                <c:pt idx="3">
                  <c:v>100</c:v>
                </c:pt>
                <c:pt idx="4">
                  <c:v>80</c:v>
                </c:pt>
                <c:pt idx="5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410373971260839"/>
          <c:y val="0.28716264400276476"/>
          <c:w val="0.24677784880371245"/>
          <c:h val="0.60959087586551819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noFill/>
    <a:ln w="3175">
      <a:solidFill>
        <a:srgbClr val="C0C0C0"/>
      </a:solidFill>
      <a:prstDash val="solid"/>
    </a:ln>
  </c:spPr>
  <c:printSettings>
    <c:headerFooter alignWithMargins="0"/>
    <c:pageMargins b="0.984251969" l="0.75000000000000011" r="0.75000000000000011" t="0.984251969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jaconsultoriacontabil.com.br" TargetMode="Externa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464344</xdr:colOff>
      <xdr:row>7</xdr:row>
      <xdr:rowOff>26194</xdr:rowOff>
    </xdr:from>
    <xdr:to>
      <xdr:col>14</xdr:col>
      <xdr:colOff>9526</xdr:colOff>
      <xdr:row>20</xdr:row>
      <xdr:rowOff>0</xdr:rowOff>
    </xdr:to>
    <xdr:graphicFrame macro="">
      <xdr:nvGraphicFramePr>
        <xdr:cNvPr id="102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452437</xdr:colOff>
      <xdr:row>21</xdr:row>
      <xdr:rowOff>33337</xdr:rowOff>
    </xdr:from>
    <xdr:to>
      <xdr:col>14</xdr:col>
      <xdr:colOff>23813</xdr:colOff>
      <xdr:row>35</xdr:row>
      <xdr:rowOff>23812</xdr:rowOff>
    </xdr:to>
    <xdr:graphicFrame macro="">
      <xdr:nvGraphicFramePr>
        <xdr:cNvPr id="102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309562</xdr:colOff>
      <xdr:row>0</xdr:row>
      <xdr:rowOff>63500</xdr:rowOff>
    </xdr:from>
    <xdr:to>
      <xdr:col>2</xdr:col>
      <xdr:colOff>2357438</xdr:colOff>
      <xdr:row>5</xdr:row>
      <xdr:rowOff>95249</xdr:rowOff>
    </xdr:to>
    <xdr:pic>
      <xdr:nvPicPr>
        <xdr:cNvPr id="5" name="Image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" y="63500"/>
          <a:ext cx="3107532" cy="1198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51"/>
  <sheetViews>
    <sheetView showGridLines="0" tabSelected="1" topLeftCell="A34" zoomScale="80" zoomScaleNormal="80" workbookViewId="0">
      <selection activeCell="E11" sqref="E11"/>
    </sheetView>
  </sheetViews>
  <sheetFormatPr defaultColWidth="10.875" defaultRowHeight="15.75" x14ac:dyDescent="0.25"/>
  <cols>
    <col min="1" max="1" width="7.625" style="2" customWidth="1"/>
    <col min="2" max="2" width="6.25" style="17" customWidth="1"/>
    <col min="3" max="3" width="32.875" style="2" customWidth="1"/>
    <col min="4" max="4" width="4.375" style="2" customWidth="1"/>
    <col min="5" max="5" width="17.625" style="2" customWidth="1"/>
    <col min="6" max="6" width="16.375" style="2" customWidth="1"/>
    <col min="7" max="23" width="10.875" style="2"/>
    <col min="24" max="24" width="6.25" style="2" customWidth="1"/>
    <col min="25" max="28" width="10.875" style="2" hidden="1" customWidth="1"/>
    <col min="29" max="29" width="10.875" style="2"/>
    <col min="30" max="30" width="9.25" style="2" customWidth="1"/>
    <col min="31" max="32" width="10.875" style="2" hidden="1" customWidth="1"/>
    <col min="33" max="16384" width="10.875" style="2"/>
  </cols>
  <sheetData>
    <row r="2" spans="1:12" ht="15.75" customHeight="1" x14ac:dyDescent="0.25">
      <c r="E2" s="28" t="s">
        <v>24</v>
      </c>
      <c r="F2" s="29"/>
      <c r="G2" s="29"/>
      <c r="H2" s="29"/>
      <c r="I2" s="29"/>
      <c r="J2" s="29"/>
      <c r="K2" s="29"/>
      <c r="L2" s="30"/>
    </row>
    <row r="3" spans="1:12" ht="15.75" customHeight="1" x14ac:dyDescent="0.25">
      <c r="D3" s="19"/>
      <c r="E3" s="31"/>
      <c r="F3" s="32"/>
      <c r="G3" s="32"/>
      <c r="H3" s="32"/>
      <c r="I3" s="32"/>
      <c r="J3" s="32"/>
      <c r="K3" s="32"/>
      <c r="L3" s="33"/>
    </row>
    <row r="4" spans="1:12" ht="15.75" customHeight="1" x14ac:dyDescent="0.25">
      <c r="A4" s="1"/>
      <c r="D4" s="19"/>
      <c r="E4" s="31"/>
      <c r="F4" s="32"/>
      <c r="G4" s="32"/>
      <c r="H4" s="32"/>
      <c r="I4" s="32"/>
      <c r="J4" s="32"/>
      <c r="K4" s="32"/>
      <c r="L4" s="33"/>
    </row>
    <row r="5" spans="1:12" ht="27.95" customHeight="1" x14ac:dyDescent="0.25">
      <c r="D5" s="19"/>
      <c r="E5" s="34"/>
      <c r="F5" s="35"/>
      <c r="G5" s="35"/>
      <c r="H5" s="35"/>
      <c r="I5" s="35"/>
      <c r="J5" s="35"/>
      <c r="K5" s="35"/>
      <c r="L5" s="36"/>
    </row>
    <row r="6" spans="1:12" ht="16.5" customHeight="1" x14ac:dyDescent="0.25">
      <c r="D6" s="20"/>
      <c r="E6" s="20"/>
      <c r="F6" s="20"/>
      <c r="G6" s="20"/>
      <c r="H6" s="20"/>
      <c r="I6" s="20"/>
      <c r="J6" s="20"/>
    </row>
    <row r="7" spans="1:12" ht="15" customHeight="1" x14ac:dyDescent="0.25"/>
    <row r="8" spans="1:12" ht="27" customHeight="1" x14ac:dyDescent="0.25">
      <c r="B8" s="26" t="s">
        <v>6</v>
      </c>
      <c r="C8" s="27"/>
      <c r="D8" s="27"/>
      <c r="E8" s="27"/>
    </row>
    <row r="9" spans="1:12" s="3" customFormat="1" ht="24.95" customHeight="1" x14ac:dyDescent="0.25">
      <c r="B9" s="21" t="s">
        <v>16</v>
      </c>
      <c r="C9" s="4" t="s">
        <v>7</v>
      </c>
      <c r="D9" s="5"/>
      <c r="E9" s="6">
        <v>10000</v>
      </c>
    </row>
    <row r="10" spans="1:12" s="3" customFormat="1" ht="24.95" customHeight="1" x14ac:dyDescent="0.25">
      <c r="B10" s="21" t="s">
        <v>17</v>
      </c>
      <c r="C10" s="4" t="s">
        <v>11</v>
      </c>
      <c r="D10" s="5"/>
      <c r="E10" s="15">
        <v>0.01</v>
      </c>
    </row>
    <row r="11" spans="1:12" s="3" customFormat="1" ht="24.95" customHeight="1" x14ac:dyDescent="0.25">
      <c r="B11" s="22" t="s">
        <v>18</v>
      </c>
      <c r="C11" s="7" t="s">
        <v>8</v>
      </c>
      <c r="D11" s="8"/>
      <c r="E11" s="24">
        <f>E9-(E9*E10)</f>
        <v>9900</v>
      </c>
    </row>
    <row r="12" spans="1:12" s="3" customFormat="1" ht="14.1" customHeight="1" x14ac:dyDescent="0.25">
      <c r="B12" s="21"/>
      <c r="C12" s="4"/>
      <c r="D12" s="5"/>
    </row>
    <row r="13" spans="1:12" s="3" customFormat="1" ht="27" customHeight="1" x14ac:dyDescent="0.25">
      <c r="B13" s="26" t="s">
        <v>9</v>
      </c>
      <c r="C13" s="27"/>
      <c r="D13" s="27"/>
      <c r="E13" s="27"/>
    </row>
    <row r="14" spans="1:12" s="3" customFormat="1" ht="24.95" customHeight="1" x14ac:dyDescent="0.25">
      <c r="B14" s="21" t="s">
        <v>17</v>
      </c>
      <c r="C14" s="10" t="s">
        <v>12</v>
      </c>
      <c r="D14" s="5"/>
      <c r="E14" s="6">
        <v>1000</v>
      </c>
      <c r="F14" s="2"/>
    </row>
    <row r="15" spans="1:12" s="3" customFormat="1" ht="24.95" customHeight="1" x14ac:dyDescent="0.25">
      <c r="B15" s="21" t="s">
        <v>17</v>
      </c>
      <c r="C15" s="10" t="s">
        <v>13</v>
      </c>
      <c r="D15" s="5"/>
      <c r="E15" s="6">
        <v>1000</v>
      </c>
      <c r="F15" s="2"/>
    </row>
    <row r="16" spans="1:12" s="3" customFormat="1" ht="24.95" customHeight="1" x14ac:dyDescent="0.25">
      <c r="B16" s="21" t="s">
        <v>17</v>
      </c>
      <c r="C16" s="10" t="s">
        <v>4</v>
      </c>
      <c r="D16" s="5"/>
      <c r="E16" s="6">
        <v>500</v>
      </c>
      <c r="F16" s="2"/>
    </row>
    <row r="17" spans="2:6" s="3" customFormat="1" ht="24.95" customHeight="1" x14ac:dyDescent="0.25">
      <c r="B17" s="21" t="s">
        <v>17</v>
      </c>
      <c r="C17" s="10" t="s">
        <v>5</v>
      </c>
      <c r="D17" s="5"/>
      <c r="E17" s="6">
        <v>150</v>
      </c>
      <c r="F17" s="2"/>
    </row>
    <row r="18" spans="2:6" x14ac:dyDescent="0.25">
      <c r="C18" s="11"/>
    </row>
    <row r="19" spans="2:6" ht="24.95" customHeight="1" x14ac:dyDescent="0.25">
      <c r="B19" s="18" t="s">
        <v>18</v>
      </c>
      <c r="C19" s="9" t="s">
        <v>14</v>
      </c>
      <c r="D19" s="12"/>
      <c r="E19" s="24">
        <f>E11-(E14+E15+E16+E17)</f>
        <v>7250</v>
      </c>
    </row>
    <row r="20" spans="2:6" ht="24.95" customHeight="1" x14ac:dyDescent="0.25">
      <c r="B20" s="17" t="s">
        <v>18</v>
      </c>
      <c r="C20" s="3" t="s">
        <v>15</v>
      </c>
      <c r="E20" s="25">
        <f>E19/E9</f>
        <v>0.72499999999999998</v>
      </c>
    </row>
    <row r="22" spans="2:6" ht="27" customHeight="1" x14ac:dyDescent="0.25">
      <c r="B22" s="26" t="s">
        <v>23</v>
      </c>
      <c r="C22" s="27"/>
      <c r="D22" s="27"/>
      <c r="E22" s="27"/>
    </row>
    <row r="23" spans="2:6" ht="24.95" customHeight="1" x14ac:dyDescent="0.25">
      <c r="B23" s="17" t="s">
        <v>17</v>
      </c>
      <c r="C23" s="2" t="s">
        <v>0</v>
      </c>
      <c r="E23" s="6">
        <v>150</v>
      </c>
    </row>
    <row r="24" spans="2:6" ht="24.95" customHeight="1" x14ac:dyDescent="0.25">
      <c r="B24" s="17" t="s">
        <v>17</v>
      </c>
      <c r="C24" s="2" t="s">
        <v>2</v>
      </c>
      <c r="E24" s="6">
        <v>150</v>
      </c>
      <c r="F24" s="13"/>
    </row>
    <row r="25" spans="2:6" ht="24.95" customHeight="1" x14ac:dyDescent="0.25">
      <c r="B25" s="17" t="s">
        <v>17</v>
      </c>
      <c r="C25" s="2" t="s">
        <v>20</v>
      </c>
      <c r="E25" s="6">
        <v>8</v>
      </c>
      <c r="F25" s="13"/>
    </row>
    <row r="26" spans="2:6" ht="24.95" customHeight="1" x14ac:dyDescent="0.25">
      <c r="B26" s="17" t="s">
        <v>17</v>
      </c>
      <c r="C26" s="2" t="s">
        <v>21</v>
      </c>
      <c r="E26" s="6">
        <v>1</v>
      </c>
    </row>
    <row r="27" spans="2:6" ht="24.95" customHeight="1" x14ac:dyDescent="0.25">
      <c r="B27" s="17" t="s">
        <v>17</v>
      </c>
      <c r="C27" s="2" t="s">
        <v>3</v>
      </c>
      <c r="E27" s="6">
        <v>100</v>
      </c>
    </row>
    <row r="28" spans="2:6" ht="24.95" customHeight="1" x14ac:dyDescent="0.25">
      <c r="B28" s="17" t="s">
        <v>17</v>
      </c>
      <c r="C28" s="2" t="s">
        <v>19</v>
      </c>
      <c r="E28" s="6">
        <v>80</v>
      </c>
      <c r="F28" s="13"/>
    </row>
    <row r="29" spans="2:6" ht="24.95" customHeight="1" x14ac:dyDescent="0.25">
      <c r="B29" s="17" t="s">
        <v>17</v>
      </c>
      <c r="C29" s="2" t="s">
        <v>1</v>
      </c>
      <c r="E29" s="14">
        <v>10</v>
      </c>
    </row>
    <row r="30" spans="2:6" ht="24.95" customHeight="1" x14ac:dyDescent="0.25">
      <c r="B30" s="18" t="s">
        <v>18</v>
      </c>
      <c r="C30" s="12" t="s">
        <v>22</v>
      </c>
      <c r="D30" s="12"/>
      <c r="E30" s="24">
        <f>SUM(E23:E29)</f>
        <v>499</v>
      </c>
    </row>
    <row r="32" spans="2:6" ht="26.1" customHeight="1" x14ac:dyDescent="0.25">
      <c r="B32" s="17" t="s">
        <v>18</v>
      </c>
      <c r="C32" s="2" t="s">
        <v>25</v>
      </c>
      <c r="E32" s="24">
        <f>E19-E30</f>
        <v>6751</v>
      </c>
    </row>
    <row r="33" spans="2:10" ht="26.1" customHeight="1" x14ac:dyDescent="0.25">
      <c r="C33" s="2" t="s">
        <v>26</v>
      </c>
      <c r="E33" s="16"/>
    </row>
    <row r="34" spans="2:10" ht="26.1" customHeight="1" x14ac:dyDescent="0.25">
      <c r="B34" s="17" t="s">
        <v>18</v>
      </c>
      <c r="C34" s="2" t="s">
        <v>27</v>
      </c>
      <c r="E34" s="24">
        <f>E32-(E32*E33)</f>
        <v>6751</v>
      </c>
    </row>
    <row r="35" spans="2:10" ht="26.1" customHeight="1" x14ac:dyDescent="0.25">
      <c r="B35" s="17" t="s">
        <v>18</v>
      </c>
      <c r="C35" s="2" t="s">
        <v>10</v>
      </c>
      <c r="E35" s="23">
        <f>E34/E9</f>
        <v>0.67510000000000003</v>
      </c>
    </row>
    <row r="40" spans="2:10" ht="22.5" x14ac:dyDescent="0.3">
      <c r="B40" s="40" t="s">
        <v>28</v>
      </c>
    </row>
    <row r="41" spans="2:10" x14ac:dyDescent="0.25">
      <c r="B41" s="13"/>
      <c r="C41" s="13"/>
      <c r="D41" s="13"/>
    </row>
    <row r="42" spans="2:10" ht="22.5" x14ac:dyDescent="0.3">
      <c r="B42" s="39" t="s">
        <v>29</v>
      </c>
      <c r="C42" s="37"/>
      <c r="D42" s="37"/>
      <c r="E42" s="37"/>
      <c r="F42" s="37"/>
      <c r="G42" s="37"/>
      <c r="H42" s="37"/>
      <c r="I42" s="37"/>
      <c r="J42" s="37"/>
    </row>
    <row r="43" spans="2:10" x14ac:dyDescent="0.25">
      <c r="B43" s="38"/>
      <c r="C43" s="38"/>
      <c r="D43" s="38"/>
      <c r="E43" s="37"/>
      <c r="F43" s="37"/>
      <c r="G43" s="37"/>
      <c r="H43" s="37"/>
      <c r="I43" s="37"/>
      <c r="J43" s="37"/>
    </row>
    <row r="44" spans="2:10" ht="22.5" x14ac:dyDescent="0.3">
      <c r="B44" s="40" t="s">
        <v>30</v>
      </c>
      <c r="C44" s="37"/>
      <c r="D44" s="37"/>
      <c r="E44" s="37"/>
      <c r="F44" s="37"/>
      <c r="G44" s="37"/>
      <c r="H44" s="37"/>
      <c r="I44" s="37"/>
      <c r="J44" s="37"/>
    </row>
    <row r="45" spans="2:10" x14ac:dyDescent="0.25">
      <c r="B45" s="37"/>
      <c r="C45" s="37"/>
      <c r="D45" s="37"/>
      <c r="E45" s="37"/>
      <c r="F45" s="37"/>
      <c r="G45" s="37"/>
      <c r="H45" s="37"/>
      <c r="I45" s="37"/>
      <c r="J45" s="37"/>
    </row>
    <row r="46" spans="2:10" ht="22.5" x14ac:dyDescent="0.3">
      <c r="B46" s="40" t="s">
        <v>31</v>
      </c>
    </row>
    <row r="47" spans="2:10" x14ac:dyDescent="0.25">
      <c r="B47" s="2"/>
    </row>
    <row r="48" spans="2:10" ht="22.5" x14ac:dyDescent="0.3">
      <c r="B48" s="40" t="s">
        <v>32</v>
      </c>
    </row>
    <row r="49" spans="2:2" x14ac:dyDescent="0.25">
      <c r="B49" s="2"/>
    </row>
    <row r="50" spans="2:2" x14ac:dyDescent="0.25">
      <c r="B50" s="2"/>
    </row>
    <row r="51" spans="2:2" x14ac:dyDescent="0.25">
      <c r="B51" s="2"/>
    </row>
  </sheetData>
  <sheetProtection formatCells="0" formatColumns="0" formatRows="0" insertColumns="0" insertRows="0" insertHyperlinks="0" deleteColumns="0" deleteRows="0" selectLockedCells="1" sort="0" autoFilter="0" pivotTables="0"/>
  <mergeCells count="4">
    <mergeCell ref="B8:E8"/>
    <mergeCell ref="E2:L5"/>
    <mergeCell ref="B13:E13"/>
    <mergeCell ref="B22:E22"/>
  </mergeCells>
  <pageMargins left="0.78740157499999996" right="0.78740157499999996" top="0.984251969" bottom="0.984251969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Margem de Cont. e Lucratividade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J&amp;A</dc:creator>
  <cp:lastModifiedBy>J&amp;A</cp:lastModifiedBy>
  <dcterms:created xsi:type="dcterms:W3CDTF">2012-02-24T17:01:21Z</dcterms:created>
  <dcterms:modified xsi:type="dcterms:W3CDTF">2015-05-27T20:22:52Z</dcterms:modified>
</cp:coreProperties>
</file>